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17C29C6C-171C-4FE7-86C5-34F40DFD4622}" xr6:coauthVersionLast="33" xr6:coauthVersionMax="33" xr10:uidLastSave="{00000000-0000-0000-0000-000000000000}"/>
  <bookViews>
    <workbookView xWindow="0" yWindow="0" windowWidth="15570" windowHeight="9510" xr2:uid="{00000000-000D-0000-FFFF-FFFF00000000}"/>
  </bookViews>
  <sheets>
    <sheet name="тариф" sheetId="1" r:id="rId1"/>
    <sheet name="гкал" sheetId="2" r:id="rId2"/>
    <sheet name="правильный" sheetId="4" r:id="rId3"/>
  </sheets>
  <calcPr calcId="162913"/>
</workbook>
</file>

<file path=xl/calcChain.xml><?xml version="1.0" encoding="utf-8"?>
<calcChain xmlns="http://schemas.openxmlformats.org/spreadsheetml/2006/main">
  <c r="C27" i="4" l="1"/>
  <c r="E27" i="4" s="1"/>
  <c r="F27" i="4" s="1"/>
  <c r="F26" i="4"/>
  <c r="F25" i="4"/>
  <c r="E17" i="4"/>
  <c r="C28" i="4" s="1"/>
  <c r="E28" i="4" s="1"/>
  <c r="F28" i="4" s="1"/>
  <c r="E16" i="4"/>
  <c r="E15" i="4"/>
  <c r="C26" i="4" s="1"/>
  <c r="E14" i="4"/>
  <c r="C25" i="4" s="1"/>
  <c r="E13" i="4"/>
  <c r="C24" i="4" s="1"/>
  <c r="E24" i="4" s="1"/>
  <c r="F24" i="4" s="1"/>
  <c r="E12" i="4"/>
  <c r="C23" i="4" s="1"/>
  <c r="E23" i="4" s="1"/>
  <c r="F23" i="4" s="1"/>
  <c r="E11" i="4"/>
  <c r="C22" i="4" s="1"/>
  <c r="E22" i="4" s="1"/>
  <c r="F22" i="4" s="1"/>
  <c r="E10" i="4"/>
  <c r="C21" i="4" s="1"/>
  <c r="E21" i="4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F21" i="4" l="1"/>
  <c r="E17" i="2"/>
  <c r="E16" i="2"/>
  <c r="E15" i="2"/>
  <c r="E14" i="2"/>
  <c r="C25" i="2" s="1"/>
  <c r="E25" i="2" s="1"/>
  <c r="E13" i="2"/>
  <c r="E12" i="2"/>
  <c r="E11" i="2"/>
  <c r="E10" i="2"/>
  <c r="C22" i="2" l="1"/>
  <c r="E22" i="2" s="1"/>
  <c r="F22" i="2" s="1"/>
  <c r="C24" i="2"/>
  <c r="E24" i="2" s="1"/>
  <c r="F24" i="2" s="1"/>
  <c r="C26" i="2"/>
  <c r="E26" i="2" s="1"/>
  <c r="F26" i="2" s="1"/>
  <c r="C28" i="2"/>
  <c r="E28" i="2" s="1"/>
  <c r="F28" i="2" s="1"/>
  <c r="C21" i="2"/>
  <c r="E21" i="2" s="1"/>
  <c r="F21" i="2" s="1"/>
  <c r="C23" i="2"/>
  <c r="E23" i="2" s="1"/>
  <c r="F23" i="2" s="1"/>
  <c r="C27" i="2"/>
  <c r="E27" i="2" s="1"/>
  <c r="F27" i="2" s="1"/>
  <c r="F25" i="2"/>
</calcChain>
</file>

<file path=xl/sharedStrings.xml><?xml version="1.0" encoding="utf-8"?>
<sst xmlns="http://schemas.openxmlformats.org/spreadsheetml/2006/main" count="125" uniqueCount="65">
  <si>
    <t>№  п/п</t>
  </si>
  <si>
    <t>Этапы расчета</t>
  </si>
  <si>
    <t>Расчет тарифа тепловой энергии</t>
  </si>
  <si>
    <t>Перерасчет условнрого топлива в натуральное</t>
  </si>
  <si>
    <t>Расчет затрат- полная себестоимость</t>
  </si>
  <si>
    <t>Стоимость газа</t>
  </si>
  <si>
    <t>Электроэнергия</t>
  </si>
  <si>
    <t>Тех. Обслуживание</t>
  </si>
  <si>
    <t>Загрязнение окруж. Среды</t>
  </si>
  <si>
    <t>Общеэксплуатационные расходы</t>
  </si>
  <si>
    <t>Расчет себестоимости 1 Гкал</t>
  </si>
  <si>
    <t>2.1</t>
  </si>
  <si>
    <t>2.2</t>
  </si>
  <si>
    <t>2.3</t>
  </si>
  <si>
    <t>2.4</t>
  </si>
  <si>
    <t>2.5</t>
  </si>
  <si>
    <t>3</t>
  </si>
  <si>
    <t>2.6</t>
  </si>
  <si>
    <t>№ п/п</t>
  </si>
  <si>
    <t>Наименование учреждение</t>
  </si>
  <si>
    <t>Общий объем в м3</t>
  </si>
  <si>
    <t>стоимость  1Гкал (руб.)</t>
  </si>
  <si>
    <t>Кол-во Гкал в год</t>
  </si>
  <si>
    <t>Сумма за каждый месяц</t>
  </si>
  <si>
    <t>Сумма в рублях за год</t>
  </si>
  <si>
    <t>Школа</t>
  </si>
  <si>
    <t>Почта</t>
  </si>
  <si>
    <t>РУС</t>
  </si>
  <si>
    <t>Сельсовет</t>
  </si>
  <si>
    <t>СДК</t>
  </si>
  <si>
    <t>Qо=Vr*1,157/157,1</t>
  </si>
  <si>
    <t>V газа по площади</t>
  </si>
  <si>
    <t>Наименование объекта</t>
  </si>
  <si>
    <t>занимаемая площадь объекта</t>
  </si>
  <si>
    <t>итого Vгаза по площади</t>
  </si>
  <si>
    <t>МУЭС ОАО Башинформсвязь</t>
  </si>
  <si>
    <t xml:space="preserve"> норма за 1м3 по           V газа</t>
  </si>
  <si>
    <t>Почтамт</t>
  </si>
  <si>
    <t>СОШ</t>
  </si>
  <si>
    <t>Q теплоэнергии</t>
  </si>
  <si>
    <t xml:space="preserve"> Vгаза по площади</t>
  </si>
  <si>
    <t>коэффициент</t>
  </si>
  <si>
    <t>Гкал за год</t>
  </si>
  <si>
    <t>Гкал за месяц</t>
  </si>
  <si>
    <t>1,157/157,1</t>
  </si>
  <si>
    <t>Д/сад</t>
  </si>
  <si>
    <t>Сбербанк</t>
  </si>
  <si>
    <t>ФАП</t>
  </si>
  <si>
    <t>Расход газа за год =142 300</t>
  </si>
  <si>
    <t>V отапливаемой площади=17 830 куб.м</t>
  </si>
  <si>
    <t>Расход тепла на отопление по учреждениям СП Исмагиловский сельсовет         на 2019г</t>
  </si>
  <si>
    <t>Расчет тарифа тепловой энергии вырабатываемой котельной сельского поселения Исмагиловский сельсовет на 2020год</t>
  </si>
  <si>
    <t>Q=175 000*1,157/157,1=1 289 Гкал в год</t>
  </si>
  <si>
    <t>175000/17 830=9,815 м3 за 1 м3</t>
  </si>
  <si>
    <t>Расход газа за год =175000</t>
  </si>
  <si>
    <t>2.1+2.2+2.3+2.4+2.5+2.6=2 010 254,40</t>
  </si>
  <si>
    <t>1078 Гкал</t>
  </si>
  <si>
    <t>1 404 534,29 рублей</t>
  </si>
  <si>
    <t>341 170,83 руб.</t>
  </si>
  <si>
    <t>135 467,33 руб.</t>
  </si>
  <si>
    <t>5192 рублей</t>
  </si>
  <si>
    <t>123 889,95 руб</t>
  </si>
  <si>
    <t>2 010 254,4/1078=1864,8</t>
  </si>
  <si>
    <t>Расход тепла на отопление по учреждениям СП Исмагиловский сельсовет         на 2020г</t>
  </si>
  <si>
    <t>Приложение к решению Совета сельского поселения Исмагиловский сельсовет муниципального района Аургазинский район Республики Башкортостан от  24 декабря 2019г № 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</si>
</sst>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" fontId="2" fillId="0" borderId="0" xfId="0" applyNumberFormat="1" applyFont="1"/>
    <xf numFmtId="0" fontId="1" fillId="0" borderId="0" xfId="0" applyFont="1" applyBorder="1" applyAlignment="1"/>
    <xf numFmtId="0" fontId="1" fillId="0" borderId="1" xfId="0" applyFont="1" applyBorder="1" applyAlignment="1"/>
    <xf numFmtId="4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2"/>
  <sheetViews>
    <sheetView tabSelected="1" topLeftCell="A19" workbookViewId="0">
      <selection activeCell="H2" sqref="H2:K6"/>
    </sheetView>
  </sheetViews>
  <sheetFormatPr defaultRowHeight="15" x14ac:dyDescent="0.25"/>
  <cols>
    <col min="1" max="1" width="7" customWidth="1"/>
    <col min="4" max="4" width="14.7109375" customWidth="1"/>
    <col min="5" max="5" width="15.5703125" customWidth="1"/>
    <col min="6" max="6" width="17.28515625" customWidth="1"/>
    <col min="7" max="7" width="15.7109375" customWidth="1"/>
    <col min="8" max="8" width="20.140625" customWidth="1"/>
    <col min="9" max="9" width="11.28515625" customWidth="1"/>
    <col min="10" max="10" width="8.85546875" customWidth="1"/>
  </cols>
  <sheetData>
    <row r="2" spans="1:11" x14ac:dyDescent="0.25">
      <c r="H2" s="39" t="s">
        <v>64</v>
      </c>
      <c r="I2" s="39"/>
      <c r="J2" s="39"/>
      <c r="K2" s="39"/>
    </row>
    <row r="3" spans="1:11" x14ac:dyDescent="0.25">
      <c r="H3" s="39"/>
      <c r="I3" s="39"/>
      <c r="J3" s="39"/>
      <c r="K3" s="39"/>
    </row>
    <row r="4" spans="1:11" x14ac:dyDescent="0.25">
      <c r="H4" s="39"/>
      <c r="I4" s="39"/>
      <c r="J4" s="39"/>
      <c r="K4" s="39"/>
    </row>
    <row r="5" spans="1:11" x14ac:dyDescent="0.25">
      <c r="H5" s="39"/>
      <c r="I5" s="39"/>
      <c r="J5" s="39"/>
      <c r="K5" s="39"/>
    </row>
    <row r="6" spans="1:11" ht="10.5" customHeight="1" x14ac:dyDescent="0.25">
      <c r="H6" s="39"/>
      <c r="I6" s="39"/>
      <c r="J6" s="39"/>
      <c r="K6" s="39"/>
    </row>
    <row r="7" spans="1:11" x14ac:dyDescent="0.25">
      <c r="H7" s="1"/>
      <c r="I7" s="1"/>
      <c r="J7" s="1"/>
      <c r="K7" s="1"/>
    </row>
    <row r="8" spans="1:11" ht="14.45" customHeight="1" x14ac:dyDescent="0.25">
      <c r="B8" s="40" t="s">
        <v>51</v>
      </c>
      <c r="C8" s="40"/>
      <c r="D8" s="40"/>
      <c r="E8" s="40"/>
      <c r="F8" s="40"/>
      <c r="G8" s="40"/>
      <c r="H8" s="40"/>
      <c r="I8" s="1"/>
      <c r="J8" s="1"/>
      <c r="K8" s="1"/>
    </row>
    <row r="9" spans="1:11" ht="14.45" customHeight="1" x14ac:dyDescent="0.25">
      <c r="B9" s="40"/>
      <c r="C9" s="40"/>
      <c r="D9" s="40"/>
      <c r="E9" s="40"/>
      <c r="F9" s="40"/>
      <c r="G9" s="40"/>
      <c r="H9" s="40"/>
    </row>
    <row r="11" spans="1:11" ht="23.25" customHeight="1" x14ac:dyDescent="0.25">
      <c r="A11" s="7" t="s">
        <v>0</v>
      </c>
      <c r="B11" s="41" t="s">
        <v>1</v>
      </c>
      <c r="C11" s="41"/>
      <c r="D11" s="41"/>
      <c r="E11" s="41"/>
      <c r="F11" s="41" t="s">
        <v>2</v>
      </c>
      <c r="G11" s="41"/>
      <c r="H11" s="41"/>
      <c r="I11" s="41"/>
      <c r="J11" s="41"/>
    </row>
    <row r="12" spans="1:11" ht="24.75" customHeight="1" x14ac:dyDescent="0.25">
      <c r="A12" s="3">
        <v>1</v>
      </c>
      <c r="B12" s="35" t="s">
        <v>3</v>
      </c>
      <c r="C12" s="35"/>
      <c r="D12" s="35"/>
      <c r="E12" s="35"/>
      <c r="F12" s="34" t="s">
        <v>56</v>
      </c>
      <c r="G12" s="34"/>
      <c r="H12" s="34"/>
      <c r="I12" s="34"/>
      <c r="J12" s="34"/>
    </row>
    <row r="13" spans="1:11" ht="31.5" customHeight="1" x14ac:dyDescent="0.25">
      <c r="A13" s="3">
        <v>2</v>
      </c>
      <c r="B13" s="35" t="s">
        <v>4</v>
      </c>
      <c r="C13" s="35"/>
      <c r="D13" s="35"/>
      <c r="E13" s="35"/>
      <c r="F13" s="34" t="s">
        <v>55</v>
      </c>
      <c r="G13" s="34"/>
      <c r="H13" s="34"/>
      <c r="I13" s="34"/>
      <c r="J13" s="34"/>
    </row>
    <row r="14" spans="1:11" ht="14.45" customHeight="1" x14ac:dyDescent="0.25">
      <c r="A14" s="3" t="s">
        <v>11</v>
      </c>
      <c r="B14" s="35" t="s">
        <v>5</v>
      </c>
      <c r="C14" s="35"/>
      <c r="D14" s="35"/>
      <c r="E14" s="35"/>
      <c r="F14" s="34" t="s">
        <v>57</v>
      </c>
      <c r="G14" s="34"/>
      <c r="H14" s="34"/>
      <c r="I14" s="34"/>
      <c r="J14" s="34"/>
    </row>
    <row r="15" spans="1:11" ht="14.45" customHeight="1" x14ac:dyDescent="0.25">
      <c r="A15" s="3" t="s">
        <v>12</v>
      </c>
      <c r="B15" s="35" t="s">
        <v>6</v>
      </c>
      <c r="C15" s="35"/>
      <c r="D15" s="35"/>
      <c r="E15" s="35"/>
      <c r="F15" s="34" t="s">
        <v>58</v>
      </c>
      <c r="G15" s="34"/>
      <c r="H15" s="34"/>
      <c r="I15" s="34"/>
      <c r="J15" s="34"/>
    </row>
    <row r="16" spans="1:11" x14ac:dyDescent="0.25">
      <c r="A16" s="3" t="s">
        <v>13</v>
      </c>
      <c r="B16" s="35" t="s">
        <v>7</v>
      </c>
      <c r="C16" s="35"/>
      <c r="D16" s="35"/>
      <c r="E16" s="35"/>
      <c r="F16" s="34" t="s">
        <v>59</v>
      </c>
      <c r="G16" s="34"/>
      <c r="H16" s="34"/>
      <c r="I16" s="34"/>
      <c r="J16" s="34"/>
    </row>
    <row r="17" spans="1:13" x14ac:dyDescent="0.25">
      <c r="A17" s="3" t="s">
        <v>14</v>
      </c>
      <c r="B17" s="35" t="s">
        <v>8</v>
      </c>
      <c r="C17" s="35"/>
      <c r="D17" s="35"/>
      <c r="E17" s="35"/>
      <c r="F17" s="34" t="s">
        <v>60</v>
      </c>
      <c r="G17" s="34"/>
      <c r="H17" s="34"/>
      <c r="I17" s="34"/>
      <c r="J17" s="34"/>
    </row>
    <row r="18" spans="1:13" x14ac:dyDescent="0.25">
      <c r="A18" s="3" t="s">
        <v>15</v>
      </c>
      <c r="B18" s="35" t="s">
        <v>9</v>
      </c>
      <c r="C18" s="35"/>
      <c r="D18" s="35"/>
      <c r="E18" s="35"/>
      <c r="F18" s="34" t="s">
        <v>61</v>
      </c>
      <c r="G18" s="34"/>
      <c r="H18" s="34"/>
      <c r="I18" s="34"/>
      <c r="J18" s="34"/>
    </row>
    <row r="19" spans="1:13" x14ac:dyDescent="0.25">
      <c r="A19" s="3" t="s">
        <v>17</v>
      </c>
      <c r="B19" s="35"/>
      <c r="C19" s="35"/>
      <c r="D19" s="35"/>
      <c r="E19" s="35"/>
      <c r="F19" s="34"/>
      <c r="G19" s="34"/>
      <c r="H19" s="34"/>
      <c r="I19" s="34"/>
      <c r="J19" s="34"/>
    </row>
    <row r="20" spans="1:13" ht="14.45" customHeight="1" x14ac:dyDescent="0.25">
      <c r="A20" s="3" t="s">
        <v>16</v>
      </c>
      <c r="B20" s="35" t="s">
        <v>10</v>
      </c>
      <c r="C20" s="35"/>
      <c r="D20" s="35"/>
      <c r="E20" s="35"/>
      <c r="F20" s="34" t="s">
        <v>62</v>
      </c>
      <c r="G20" s="34"/>
      <c r="H20" s="34"/>
      <c r="I20" s="34"/>
      <c r="J20" s="34"/>
    </row>
    <row r="21" spans="1:13" x14ac:dyDescent="0.25">
      <c r="A21" s="3"/>
      <c r="B21" s="35"/>
      <c r="C21" s="35"/>
      <c r="D21" s="35"/>
      <c r="E21" s="35"/>
      <c r="F21" s="36"/>
      <c r="G21" s="36"/>
      <c r="H21" s="36"/>
      <c r="I21" s="36"/>
      <c r="J21" s="36"/>
    </row>
    <row r="22" spans="1:13" x14ac:dyDescent="0.25">
      <c r="A22" s="2"/>
      <c r="B22" s="2"/>
      <c r="C22" s="2"/>
      <c r="D22" s="2"/>
      <c r="E22" s="2"/>
      <c r="F22" s="24"/>
      <c r="G22" s="24"/>
      <c r="H22" s="24"/>
      <c r="I22" s="24"/>
      <c r="J22" s="24"/>
    </row>
    <row r="23" spans="1:13" ht="27.6" customHeight="1" x14ac:dyDescent="0.25">
      <c r="A23" s="4" t="s">
        <v>18</v>
      </c>
      <c r="B23" s="31" t="s">
        <v>19</v>
      </c>
      <c r="C23" s="31"/>
      <c r="D23" s="31"/>
      <c r="E23" s="8" t="s">
        <v>20</v>
      </c>
      <c r="F23" s="25" t="s">
        <v>21</v>
      </c>
      <c r="G23" s="25" t="s">
        <v>22</v>
      </c>
      <c r="H23" s="25" t="s">
        <v>24</v>
      </c>
      <c r="I23" s="32" t="s">
        <v>23</v>
      </c>
      <c r="J23" s="33"/>
      <c r="L23" s="37"/>
      <c r="M23" s="38"/>
    </row>
    <row r="24" spans="1:13" x14ac:dyDescent="0.25">
      <c r="A24" s="5">
        <v>1</v>
      </c>
      <c r="B24" s="29" t="s">
        <v>25</v>
      </c>
      <c r="C24" s="29"/>
      <c r="D24" s="29"/>
      <c r="E24" s="5">
        <v>10175</v>
      </c>
      <c r="F24" s="6">
        <v>1864.8</v>
      </c>
      <c r="G24" s="6">
        <v>350</v>
      </c>
      <c r="H24" s="6">
        <f>G24*F24</f>
        <v>652680</v>
      </c>
      <c r="I24" s="30">
        <f t="shared" ref="I24:I31" si="0">H24/7</f>
        <v>93240</v>
      </c>
      <c r="J24" s="30"/>
    </row>
    <row r="25" spans="1:13" x14ac:dyDescent="0.25">
      <c r="A25" s="5">
        <v>2</v>
      </c>
      <c r="B25" s="29" t="s">
        <v>45</v>
      </c>
      <c r="C25" s="29"/>
      <c r="D25" s="29"/>
      <c r="E25" s="5">
        <v>2118</v>
      </c>
      <c r="F25" s="6">
        <v>1864.8</v>
      </c>
      <c r="G25" s="6">
        <v>201.9</v>
      </c>
      <c r="H25" s="6">
        <f>G25*F25</f>
        <v>376503.12</v>
      </c>
      <c r="I25" s="30">
        <f t="shared" si="0"/>
        <v>53786.159999999996</v>
      </c>
      <c r="J25" s="30"/>
    </row>
    <row r="26" spans="1:13" x14ac:dyDescent="0.25">
      <c r="A26" s="5">
        <v>3</v>
      </c>
      <c r="B26" s="29" t="s">
        <v>26</v>
      </c>
      <c r="C26" s="29"/>
      <c r="D26" s="29"/>
      <c r="E26" s="5">
        <v>62.2</v>
      </c>
      <c r="F26" s="6">
        <v>1864.8</v>
      </c>
      <c r="G26" s="6">
        <v>5.9</v>
      </c>
      <c r="H26" s="6">
        <f>F26*G26</f>
        <v>11002.32</v>
      </c>
      <c r="I26" s="30">
        <f t="shared" si="0"/>
        <v>1571.76</v>
      </c>
      <c r="J26" s="30"/>
    </row>
    <row r="27" spans="1:13" x14ac:dyDescent="0.25">
      <c r="A27" s="5">
        <v>4</v>
      </c>
      <c r="B27" s="29" t="s">
        <v>27</v>
      </c>
      <c r="C27" s="29"/>
      <c r="D27" s="29"/>
      <c r="E27" s="5">
        <v>46.2</v>
      </c>
      <c r="F27" s="6">
        <v>1864.8</v>
      </c>
      <c r="G27" s="6">
        <v>4.4000000000000004</v>
      </c>
      <c r="H27" s="6">
        <f>G27*F27</f>
        <v>8205.1200000000008</v>
      </c>
      <c r="I27" s="30">
        <f t="shared" si="0"/>
        <v>1172.1600000000001</v>
      </c>
      <c r="J27" s="30"/>
    </row>
    <row r="28" spans="1:13" x14ac:dyDescent="0.25">
      <c r="A28" s="5">
        <v>5</v>
      </c>
      <c r="B28" s="29" t="s">
        <v>28</v>
      </c>
      <c r="C28" s="29"/>
      <c r="D28" s="29"/>
      <c r="E28" s="5">
        <v>1684.6</v>
      </c>
      <c r="F28" s="6">
        <v>1864.8</v>
      </c>
      <c r="G28" s="6">
        <v>160.1</v>
      </c>
      <c r="H28" s="6">
        <f>G28*F28</f>
        <v>298554.48</v>
      </c>
      <c r="I28" s="30">
        <f t="shared" si="0"/>
        <v>42650.64</v>
      </c>
      <c r="J28" s="30"/>
    </row>
    <row r="29" spans="1:13" x14ac:dyDescent="0.25">
      <c r="A29" s="5">
        <v>6</v>
      </c>
      <c r="B29" s="29" t="s">
        <v>29</v>
      </c>
      <c r="C29" s="29"/>
      <c r="D29" s="29"/>
      <c r="E29" s="5">
        <v>3210</v>
      </c>
      <c r="F29" s="6">
        <v>1864.8</v>
      </c>
      <c r="G29" s="6">
        <v>305</v>
      </c>
      <c r="H29" s="6">
        <f>G29*F29</f>
        <v>568764</v>
      </c>
      <c r="I29" s="30">
        <f t="shared" si="0"/>
        <v>81252</v>
      </c>
      <c r="J29" s="30"/>
    </row>
    <row r="30" spans="1:13" x14ac:dyDescent="0.25">
      <c r="A30" s="5">
        <v>7</v>
      </c>
      <c r="B30" s="29" t="s">
        <v>46</v>
      </c>
      <c r="C30" s="29"/>
      <c r="D30" s="29"/>
      <c r="E30" s="5">
        <v>36</v>
      </c>
      <c r="F30" s="6">
        <v>1864.8</v>
      </c>
      <c r="G30" s="6">
        <v>3.4</v>
      </c>
      <c r="H30" s="6">
        <f>G30*F30</f>
        <v>6340.32</v>
      </c>
      <c r="I30" s="30">
        <f t="shared" si="0"/>
        <v>905.76</v>
      </c>
      <c r="J30" s="30"/>
    </row>
    <row r="31" spans="1:13" x14ac:dyDescent="0.25">
      <c r="A31" s="5">
        <v>8</v>
      </c>
      <c r="B31" s="29" t="s">
        <v>47</v>
      </c>
      <c r="C31" s="29"/>
      <c r="D31" s="29"/>
      <c r="E31" s="5">
        <v>498</v>
      </c>
      <c r="F31" s="6">
        <v>1864.8</v>
      </c>
      <c r="G31" s="6">
        <v>47.3</v>
      </c>
      <c r="H31" s="6">
        <f>G31*F31</f>
        <v>88205.04</v>
      </c>
      <c r="I31" s="30">
        <f t="shared" si="0"/>
        <v>12600.72</v>
      </c>
      <c r="J31" s="30"/>
    </row>
    <row r="32" spans="1:13" x14ac:dyDescent="0.25">
      <c r="A32" s="2"/>
      <c r="B32" s="28"/>
      <c r="C32" s="28"/>
      <c r="D32" s="28"/>
      <c r="E32" s="2"/>
      <c r="F32" s="2"/>
      <c r="G32" s="24"/>
      <c r="H32" s="24"/>
      <c r="I32" s="28"/>
      <c r="J32" s="28"/>
    </row>
  </sheetData>
  <mergeCells count="45">
    <mergeCell ref="L23:M23"/>
    <mergeCell ref="H2:K6"/>
    <mergeCell ref="B8:H9"/>
    <mergeCell ref="B11:E11"/>
    <mergeCell ref="F11:J11"/>
    <mergeCell ref="B12:E12"/>
    <mergeCell ref="F12:J12"/>
    <mergeCell ref="B13:E13"/>
    <mergeCell ref="F13:J13"/>
    <mergeCell ref="B14:E14"/>
    <mergeCell ref="F14:J14"/>
    <mergeCell ref="B15:E15"/>
    <mergeCell ref="F15:J15"/>
    <mergeCell ref="B16:E16"/>
    <mergeCell ref="F16:J16"/>
    <mergeCell ref="B17:E17"/>
    <mergeCell ref="F17:J17"/>
    <mergeCell ref="B21:E21"/>
    <mergeCell ref="F21:J21"/>
    <mergeCell ref="B18:E18"/>
    <mergeCell ref="F18:J18"/>
    <mergeCell ref="B19:E19"/>
    <mergeCell ref="F19:J19"/>
    <mergeCell ref="B20:E20"/>
    <mergeCell ref="F20:J20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32:D32"/>
    <mergeCell ref="I32:J32"/>
    <mergeCell ref="B29:D29"/>
    <mergeCell ref="I29:J29"/>
    <mergeCell ref="B30:D30"/>
    <mergeCell ref="I30:J30"/>
    <mergeCell ref="B31:D31"/>
    <mergeCell ref="I31:J31"/>
  </mergeCells>
  <pageMargins left="0" right="0" top="0" bottom="0" header="0" footer="0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13" workbookViewId="0">
      <selection activeCell="C21" sqref="C21"/>
    </sheetView>
  </sheetViews>
  <sheetFormatPr defaultRowHeight="15" x14ac:dyDescent="0.25"/>
  <cols>
    <col min="3" max="3" width="11.140625" customWidth="1"/>
    <col min="4" max="4" width="13" customWidth="1"/>
    <col min="5" max="5" width="11.5703125" customWidth="1"/>
    <col min="6" max="6" width="10.7109375" customWidth="1"/>
  </cols>
  <sheetData>
    <row r="1" spans="1:9" ht="14.45" customHeight="1" x14ac:dyDescent="0.25">
      <c r="A1" s="46" t="s">
        <v>50</v>
      </c>
      <c r="B1" s="46"/>
      <c r="C1" s="46"/>
      <c r="D1" s="46"/>
      <c r="E1" s="46"/>
      <c r="F1" s="46"/>
      <c r="G1" s="46"/>
      <c r="H1" s="46"/>
      <c r="I1" s="22"/>
    </row>
    <row r="2" spans="1:9" ht="26.45" customHeight="1" x14ac:dyDescent="0.25">
      <c r="A2" s="46"/>
      <c r="B2" s="46"/>
      <c r="C2" s="46"/>
      <c r="D2" s="46"/>
      <c r="E2" s="46"/>
      <c r="F2" s="46"/>
      <c r="G2" s="46"/>
      <c r="H2" s="46"/>
      <c r="I2" s="22"/>
    </row>
    <row r="3" spans="1:9" ht="18.75" x14ac:dyDescent="0.3">
      <c r="A3" s="23" t="s">
        <v>30</v>
      </c>
      <c r="B3" s="23"/>
      <c r="C3" s="23"/>
      <c r="D3" s="23"/>
      <c r="E3" s="9"/>
      <c r="F3" s="9"/>
      <c r="G3" s="9"/>
      <c r="H3" s="9"/>
      <c r="I3" s="9"/>
    </row>
    <row r="4" spans="1:9" ht="18.75" x14ac:dyDescent="0.3">
      <c r="A4" s="23" t="s">
        <v>48</v>
      </c>
      <c r="B4" s="23"/>
      <c r="C4" s="23"/>
      <c r="D4" s="23"/>
      <c r="E4" s="9"/>
      <c r="F4" s="9"/>
      <c r="G4" s="9"/>
      <c r="H4" s="9"/>
      <c r="I4" s="9"/>
    </row>
    <row r="5" spans="1:9" ht="18.75" x14ac:dyDescent="0.3">
      <c r="A5" s="23" t="s">
        <v>52</v>
      </c>
      <c r="B5" s="23"/>
      <c r="C5" s="23"/>
      <c r="D5" s="23"/>
      <c r="E5" s="9"/>
      <c r="F5" s="9"/>
      <c r="G5" s="9"/>
      <c r="H5" s="9"/>
      <c r="I5" s="9"/>
    </row>
    <row r="6" spans="1:9" ht="18.75" x14ac:dyDescent="0.3">
      <c r="A6" s="23" t="s">
        <v>49</v>
      </c>
      <c r="B6" s="23"/>
      <c r="C6" s="23"/>
      <c r="D6" s="23"/>
      <c r="E6" s="9"/>
      <c r="F6" s="9"/>
      <c r="G6" s="9"/>
      <c r="H6" s="9"/>
      <c r="I6" s="9"/>
    </row>
    <row r="7" spans="1:9" ht="18.75" x14ac:dyDescent="0.3">
      <c r="A7" s="23" t="s">
        <v>53</v>
      </c>
      <c r="B7" s="23"/>
      <c r="C7" s="23"/>
      <c r="D7" s="23"/>
      <c r="E7" s="9"/>
      <c r="F7" s="9"/>
      <c r="G7" s="9"/>
      <c r="H7" s="9"/>
      <c r="I7" s="9"/>
    </row>
    <row r="8" spans="1:9" ht="15.75" x14ac:dyDescent="0.25">
      <c r="A8" s="10" t="s">
        <v>31</v>
      </c>
      <c r="B8" s="9"/>
      <c r="C8" s="9"/>
      <c r="D8" s="9"/>
      <c r="E8" s="9"/>
      <c r="F8" s="9"/>
      <c r="G8" s="9"/>
      <c r="H8" s="9"/>
      <c r="I8" s="9"/>
    </row>
    <row r="9" spans="1:9" ht="47.25" x14ac:dyDescent="0.25">
      <c r="A9" s="45" t="s">
        <v>32</v>
      </c>
      <c r="B9" s="45"/>
      <c r="C9" s="14" t="s">
        <v>36</v>
      </c>
      <c r="D9" s="14" t="s">
        <v>33</v>
      </c>
      <c r="E9" s="14" t="s">
        <v>34</v>
      </c>
      <c r="F9" s="11"/>
      <c r="G9" s="11"/>
      <c r="H9" s="11"/>
      <c r="I9" s="11"/>
    </row>
    <row r="10" spans="1:9" ht="28.9" customHeight="1" x14ac:dyDescent="0.25">
      <c r="A10" s="42" t="s">
        <v>35</v>
      </c>
      <c r="B10" s="42"/>
      <c r="C10" s="15">
        <v>9.8149999999999995</v>
      </c>
      <c r="D10" s="15">
        <v>46.2</v>
      </c>
      <c r="E10" s="16">
        <f t="shared" ref="E10:E17" si="0">C10*D10</f>
        <v>453.45300000000003</v>
      </c>
      <c r="F10" s="11"/>
      <c r="G10" s="11"/>
      <c r="H10" s="11"/>
      <c r="I10" s="11"/>
    </row>
    <row r="11" spans="1:9" ht="15.75" x14ac:dyDescent="0.25">
      <c r="A11" s="42" t="s">
        <v>29</v>
      </c>
      <c r="B11" s="42"/>
      <c r="C11" s="15">
        <v>9.8149999999999995</v>
      </c>
      <c r="D11" s="15">
        <v>3210</v>
      </c>
      <c r="E11" s="16">
        <f t="shared" si="0"/>
        <v>31506.149999999998</v>
      </c>
      <c r="F11" s="11"/>
      <c r="G11" s="11"/>
      <c r="H11" s="11"/>
      <c r="I11" s="11"/>
    </row>
    <row r="12" spans="1:9" ht="15.75" x14ac:dyDescent="0.25">
      <c r="A12" s="42" t="s">
        <v>46</v>
      </c>
      <c r="B12" s="42"/>
      <c r="C12" s="15">
        <v>9.8149999999999995</v>
      </c>
      <c r="D12" s="15">
        <v>36</v>
      </c>
      <c r="E12" s="16">
        <f t="shared" si="0"/>
        <v>353.34</v>
      </c>
      <c r="F12" s="11"/>
      <c r="G12" s="11"/>
      <c r="H12" s="11"/>
      <c r="I12" s="11"/>
    </row>
    <row r="13" spans="1:9" ht="15.75" x14ac:dyDescent="0.25">
      <c r="A13" s="42" t="s">
        <v>37</v>
      </c>
      <c r="B13" s="42"/>
      <c r="C13" s="15">
        <v>9.8149999999999995</v>
      </c>
      <c r="D13" s="15">
        <v>62.2</v>
      </c>
      <c r="E13" s="16">
        <f t="shared" si="0"/>
        <v>610.49300000000005</v>
      </c>
      <c r="F13" s="11"/>
      <c r="G13" s="11"/>
      <c r="H13" s="11"/>
      <c r="I13" s="11"/>
    </row>
    <row r="14" spans="1:9" ht="15.75" x14ac:dyDescent="0.25">
      <c r="A14" s="42" t="s">
        <v>38</v>
      </c>
      <c r="B14" s="42"/>
      <c r="C14" s="15">
        <v>9.8149999999999995</v>
      </c>
      <c r="D14" s="15">
        <v>10175</v>
      </c>
      <c r="E14" s="16">
        <f t="shared" si="0"/>
        <v>99867.625</v>
      </c>
      <c r="F14" s="11"/>
      <c r="G14" s="11"/>
      <c r="H14" s="11"/>
      <c r="I14" s="11"/>
    </row>
    <row r="15" spans="1:9" ht="15.75" x14ac:dyDescent="0.25">
      <c r="A15" s="42" t="s">
        <v>45</v>
      </c>
      <c r="B15" s="42"/>
      <c r="C15" s="15">
        <v>9.8149999999999995</v>
      </c>
      <c r="D15" s="15">
        <v>2118</v>
      </c>
      <c r="E15" s="16">
        <f t="shared" si="0"/>
        <v>20788.169999999998</v>
      </c>
      <c r="F15" s="11"/>
      <c r="G15" s="11"/>
      <c r="H15" s="11"/>
      <c r="I15" s="11"/>
    </row>
    <row r="16" spans="1:9" ht="15.75" x14ac:dyDescent="0.25">
      <c r="A16" s="42" t="s">
        <v>28</v>
      </c>
      <c r="B16" s="42"/>
      <c r="C16" s="15">
        <v>9.8149999999999995</v>
      </c>
      <c r="D16" s="15">
        <v>1684.6</v>
      </c>
      <c r="E16" s="16">
        <f t="shared" si="0"/>
        <v>16534.348999999998</v>
      </c>
      <c r="F16" s="11"/>
      <c r="G16" s="11"/>
      <c r="H16" s="11"/>
      <c r="I16" s="11"/>
    </row>
    <row r="17" spans="1:9" ht="15.75" x14ac:dyDescent="0.25">
      <c r="A17" s="42" t="s">
        <v>47</v>
      </c>
      <c r="B17" s="42"/>
      <c r="C17" s="15">
        <v>9.8149999999999995</v>
      </c>
      <c r="D17" s="15">
        <v>498</v>
      </c>
      <c r="E17" s="16">
        <f t="shared" si="0"/>
        <v>4887.87</v>
      </c>
      <c r="F17" s="11"/>
      <c r="G17" s="11"/>
      <c r="H17" s="11"/>
      <c r="I17" s="11"/>
    </row>
    <row r="18" spans="1:9" ht="15.75" x14ac:dyDescent="0.25">
      <c r="A18" s="43"/>
      <c r="B18" s="43"/>
      <c r="C18" s="12"/>
      <c r="D18" s="12"/>
      <c r="E18" s="13"/>
      <c r="F18" s="11"/>
      <c r="G18" s="11"/>
      <c r="H18" s="11"/>
      <c r="I18" s="11"/>
    </row>
    <row r="19" spans="1:9" ht="15.75" x14ac:dyDescent="0.25">
      <c r="A19" s="44" t="s">
        <v>39</v>
      </c>
      <c r="B19" s="44"/>
      <c r="C19" s="12"/>
      <c r="D19" s="12"/>
      <c r="E19" s="13"/>
      <c r="F19" s="11"/>
      <c r="G19" s="11"/>
      <c r="H19" s="11"/>
      <c r="I19" s="11"/>
    </row>
    <row r="20" spans="1:9" ht="31.5" x14ac:dyDescent="0.25">
      <c r="A20" s="45" t="s">
        <v>32</v>
      </c>
      <c r="B20" s="45"/>
      <c r="C20" s="14" t="s">
        <v>40</v>
      </c>
      <c r="D20" s="15" t="s">
        <v>41</v>
      </c>
      <c r="E20" s="15" t="s">
        <v>42</v>
      </c>
      <c r="F20" s="17" t="s">
        <v>43</v>
      </c>
      <c r="G20" s="11"/>
      <c r="H20" s="11"/>
      <c r="I20" s="11"/>
    </row>
    <row r="21" spans="1:9" ht="27" customHeight="1" x14ac:dyDescent="0.25">
      <c r="A21" s="42" t="s">
        <v>35</v>
      </c>
      <c r="B21" s="42"/>
      <c r="C21" s="16">
        <f t="shared" ref="C21:C28" si="1">E10</f>
        <v>453.45300000000003</v>
      </c>
      <c r="D21" s="19" t="s">
        <v>44</v>
      </c>
      <c r="E21" s="20">
        <f t="shared" ref="E21:E28" si="2">C21*1.157/157.1</f>
        <v>3.3395615595162318</v>
      </c>
      <c r="F21" s="21">
        <f t="shared" ref="F21:F28" si="3">E21/7</f>
        <v>0.47708022278803314</v>
      </c>
      <c r="G21" s="9"/>
      <c r="H21" s="9"/>
      <c r="I21" s="9"/>
    </row>
    <row r="22" spans="1:9" ht="15.75" x14ac:dyDescent="0.25">
      <c r="A22" s="42" t="s">
        <v>29</v>
      </c>
      <c r="B22" s="42"/>
      <c r="C22" s="16">
        <f t="shared" si="1"/>
        <v>31506.149999999998</v>
      </c>
      <c r="D22" s="19" t="s">
        <v>44</v>
      </c>
      <c r="E22" s="21">
        <f>C22*1.157/157.1</f>
        <v>232.03447199236152</v>
      </c>
      <c r="F22" s="21">
        <f t="shared" si="3"/>
        <v>33.147781713194505</v>
      </c>
      <c r="G22" s="9"/>
      <c r="H22" s="9"/>
      <c r="I22" s="9"/>
    </row>
    <row r="23" spans="1:9" ht="15.6" customHeight="1" x14ac:dyDescent="0.25">
      <c r="A23" s="42" t="s">
        <v>46</v>
      </c>
      <c r="B23" s="42"/>
      <c r="C23" s="16">
        <f t="shared" si="1"/>
        <v>353.34</v>
      </c>
      <c r="D23" s="19" t="s">
        <v>44</v>
      </c>
      <c r="E23" s="21">
        <f t="shared" si="2"/>
        <v>2.6022557606619987</v>
      </c>
      <c r="F23" s="21">
        <f t="shared" si="3"/>
        <v>0.37175082295171408</v>
      </c>
      <c r="G23" s="9"/>
      <c r="H23" s="9"/>
      <c r="I23" s="9"/>
    </row>
    <row r="24" spans="1:9" ht="15.75" x14ac:dyDescent="0.25">
      <c r="A24" s="42" t="s">
        <v>37</v>
      </c>
      <c r="B24" s="42"/>
      <c r="C24" s="16">
        <f t="shared" si="1"/>
        <v>610.49300000000005</v>
      </c>
      <c r="D24" s="19" t="s">
        <v>44</v>
      </c>
      <c r="E24" s="21">
        <f t="shared" si="2"/>
        <v>4.4961196753660095</v>
      </c>
      <c r="F24" s="21">
        <f t="shared" si="3"/>
        <v>0.64230281076657281</v>
      </c>
      <c r="G24" s="9"/>
      <c r="H24" s="9"/>
      <c r="I24" s="9"/>
    </row>
    <row r="25" spans="1:9" ht="15.75" x14ac:dyDescent="0.25">
      <c r="A25" s="42" t="s">
        <v>38</v>
      </c>
      <c r="B25" s="42"/>
      <c r="C25" s="16">
        <f t="shared" si="1"/>
        <v>99867.625</v>
      </c>
      <c r="D25" s="19" t="s">
        <v>44</v>
      </c>
      <c r="E25" s="21">
        <f t="shared" si="2"/>
        <v>735.49867679821773</v>
      </c>
      <c r="F25" s="21">
        <f t="shared" si="3"/>
        <v>105.07123954260253</v>
      </c>
      <c r="G25" s="9"/>
      <c r="H25" s="9"/>
      <c r="I25" s="9"/>
    </row>
    <row r="26" spans="1:9" ht="15.6" customHeight="1" x14ac:dyDescent="0.25">
      <c r="A26" s="42" t="s">
        <v>45</v>
      </c>
      <c r="B26" s="42"/>
      <c r="C26" s="16">
        <f t="shared" si="1"/>
        <v>20788.169999999998</v>
      </c>
      <c r="D26" s="19" t="s">
        <v>44</v>
      </c>
      <c r="E26" s="21">
        <f>C26*1.157/157.1</f>
        <v>153.09938058561426</v>
      </c>
      <c r="F26" s="21">
        <f t="shared" si="3"/>
        <v>21.871340083659181</v>
      </c>
      <c r="G26" s="9"/>
      <c r="H26" s="9"/>
      <c r="I26" s="9"/>
    </row>
    <row r="27" spans="1:9" ht="15.6" customHeight="1" x14ac:dyDescent="0.25">
      <c r="A27" s="42" t="s">
        <v>28</v>
      </c>
      <c r="B27" s="42"/>
      <c r="C27" s="16">
        <f t="shared" si="1"/>
        <v>16534.348999999998</v>
      </c>
      <c r="D27" s="19" t="s">
        <v>44</v>
      </c>
      <c r="E27" s="21">
        <f t="shared" si="2"/>
        <v>121.77111262253341</v>
      </c>
      <c r="F27" s="21">
        <f t="shared" si="3"/>
        <v>17.395873231790485</v>
      </c>
      <c r="G27" s="9"/>
      <c r="H27" s="9"/>
      <c r="I27" s="9"/>
    </row>
    <row r="28" spans="1:9" ht="15.75" x14ac:dyDescent="0.25">
      <c r="A28" s="42" t="s">
        <v>47</v>
      </c>
      <c r="B28" s="42"/>
      <c r="C28" s="16">
        <f t="shared" si="1"/>
        <v>4887.87</v>
      </c>
      <c r="D28" s="19" t="s">
        <v>44</v>
      </c>
      <c r="E28" s="21">
        <f t="shared" si="2"/>
        <v>35.997871355824316</v>
      </c>
      <c r="F28" s="21">
        <f t="shared" si="3"/>
        <v>5.1425530508320447</v>
      </c>
      <c r="G28" s="9"/>
      <c r="H28" s="9"/>
      <c r="I28" s="9"/>
    </row>
    <row r="29" spans="1:9" ht="15.75" x14ac:dyDescent="0.25">
      <c r="A29" s="9"/>
      <c r="B29" s="9"/>
      <c r="C29" s="27"/>
      <c r="D29" s="9"/>
      <c r="E29" s="18"/>
      <c r="F29" s="9"/>
      <c r="G29" s="9"/>
      <c r="H29" s="9"/>
      <c r="I29" s="9"/>
    </row>
  </sheetData>
  <mergeCells count="21">
    <mergeCell ref="A1:H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topLeftCell="A13" workbookViewId="0">
      <selection activeCell="F32" sqref="F32"/>
    </sheetView>
  </sheetViews>
  <sheetFormatPr defaultRowHeight="15" x14ac:dyDescent="0.25"/>
  <cols>
    <col min="3" max="3" width="11.140625" customWidth="1"/>
    <col min="4" max="4" width="13" customWidth="1"/>
    <col min="5" max="5" width="11.5703125" customWidth="1"/>
    <col min="6" max="6" width="10.7109375" customWidth="1"/>
  </cols>
  <sheetData>
    <row r="1" spans="1:9" ht="14.45" customHeight="1" x14ac:dyDescent="0.25">
      <c r="A1" s="46" t="s">
        <v>63</v>
      </c>
      <c r="B1" s="46"/>
      <c r="C1" s="46"/>
      <c r="D1" s="46"/>
      <c r="E1" s="46"/>
      <c r="F1" s="46"/>
      <c r="G1" s="46"/>
      <c r="H1" s="46"/>
      <c r="I1" s="22"/>
    </row>
    <row r="2" spans="1:9" ht="26.45" customHeight="1" x14ac:dyDescent="0.25">
      <c r="A2" s="46"/>
      <c r="B2" s="46"/>
      <c r="C2" s="46"/>
      <c r="D2" s="46"/>
      <c r="E2" s="46"/>
      <c r="F2" s="46"/>
      <c r="G2" s="46"/>
      <c r="H2" s="46"/>
      <c r="I2" s="22"/>
    </row>
    <row r="3" spans="1:9" ht="18.75" x14ac:dyDescent="0.3">
      <c r="A3" s="23" t="s">
        <v>30</v>
      </c>
      <c r="B3" s="23"/>
      <c r="C3" s="23"/>
      <c r="D3" s="23"/>
      <c r="E3" s="9"/>
      <c r="F3" s="9"/>
      <c r="G3" s="9"/>
      <c r="H3" s="9"/>
      <c r="I3" s="9"/>
    </row>
    <row r="4" spans="1:9" ht="18.75" x14ac:dyDescent="0.3">
      <c r="A4" s="23" t="s">
        <v>54</v>
      </c>
      <c r="B4" s="23"/>
      <c r="C4" s="23"/>
      <c r="D4" s="23"/>
      <c r="E4" s="9"/>
      <c r="F4" s="9"/>
      <c r="G4" s="9"/>
      <c r="H4" s="9"/>
      <c r="I4" s="9"/>
    </row>
    <row r="5" spans="1:9" ht="18.75" x14ac:dyDescent="0.3">
      <c r="A5" s="23" t="s">
        <v>52</v>
      </c>
      <c r="B5" s="23"/>
      <c r="C5" s="23"/>
      <c r="D5" s="23"/>
      <c r="E5" s="9"/>
      <c r="F5" s="9"/>
      <c r="G5" s="9"/>
      <c r="H5" s="9"/>
      <c r="I5" s="9"/>
    </row>
    <row r="6" spans="1:9" ht="18.75" x14ac:dyDescent="0.3">
      <c r="A6" s="23" t="s">
        <v>49</v>
      </c>
      <c r="B6" s="23"/>
      <c r="C6" s="23"/>
      <c r="D6" s="23"/>
      <c r="E6" s="9"/>
      <c r="F6" s="9"/>
      <c r="G6" s="9"/>
      <c r="H6" s="9"/>
      <c r="I6" s="9"/>
    </row>
    <row r="7" spans="1:9" ht="18.75" x14ac:dyDescent="0.3">
      <c r="A7" s="23" t="s">
        <v>53</v>
      </c>
      <c r="B7" s="23"/>
      <c r="C7" s="23"/>
      <c r="D7" s="23"/>
      <c r="E7" s="9"/>
      <c r="F7" s="9"/>
      <c r="G7" s="9"/>
      <c r="H7" s="9"/>
      <c r="I7" s="9"/>
    </row>
    <row r="8" spans="1:9" ht="15.75" x14ac:dyDescent="0.25">
      <c r="A8" s="10" t="s">
        <v>31</v>
      </c>
      <c r="B8" s="9"/>
      <c r="C8" s="9"/>
      <c r="D8" s="9"/>
      <c r="E8" s="9"/>
      <c r="F8" s="9"/>
      <c r="G8" s="9"/>
      <c r="H8" s="9"/>
      <c r="I8" s="9"/>
    </row>
    <row r="9" spans="1:9" ht="47.25" x14ac:dyDescent="0.25">
      <c r="A9" s="45" t="s">
        <v>32</v>
      </c>
      <c r="B9" s="45"/>
      <c r="C9" s="26" t="s">
        <v>36</v>
      </c>
      <c r="D9" s="26" t="s">
        <v>33</v>
      </c>
      <c r="E9" s="26" t="s">
        <v>34</v>
      </c>
      <c r="F9" s="11"/>
      <c r="G9" s="11"/>
      <c r="H9" s="11"/>
      <c r="I9" s="11"/>
    </row>
    <row r="10" spans="1:9" ht="28.9" customHeight="1" x14ac:dyDescent="0.25">
      <c r="A10" s="42" t="s">
        <v>35</v>
      </c>
      <c r="B10" s="42"/>
      <c r="C10" s="15">
        <v>9.8149999999999995</v>
      </c>
      <c r="D10" s="15">
        <v>61</v>
      </c>
      <c r="E10" s="16">
        <f t="shared" ref="E10:E17" si="0">C10*D10</f>
        <v>598.71499999999992</v>
      </c>
      <c r="F10" s="11"/>
      <c r="G10" s="11"/>
      <c r="H10" s="11"/>
      <c r="I10" s="11"/>
    </row>
    <row r="11" spans="1:9" ht="15.75" x14ac:dyDescent="0.25">
      <c r="A11" s="42" t="s">
        <v>29</v>
      </c>
      <c r="B11" s="42"/>
      <c r="C11" s="15">
        <v>9.8149999999999995</v>
      </c>
      <c r="D11" s="15">
        <v>4220</v>
      </c>
      <c r="E11" s="16">
        <f t="shared" si="0"/>
        <v>41419.299999999996</v>
      </c>
      <c r="F11" s="11"/>
      <c r="G11" s="11"/>
      <c r="H11" s="11"/>
      <c r="I11" s="11"/>
    </row>
    <row r="12" spans="1:9" ht="15.75" x14ac:dyDescent="0.25">
      <c r="A12" s="42" t="s">
        <v>46</v>
      </c>
      <c r="B12" s="42"/>
      <c r="C12" s="15">
        <v>9.8149999999999995</v>
      </c>
      <c r="D12" s="15">
        <v>47</v>
      </c>
      <c r="E12" s="16">
        <f t="shared" si="0"/>
        <v>461.30499999999995</v>
      </c>
      <c r="F12" s="11"/>
      <c r="G12" s="11"/>
      <c r="H12" s="11"/>
      <c r="I12" s="11"/>
    </row>
    <row r="13" spans="1:9" ht="15.75" x14ac:dyDescent="0.25">
      <c r="A13" s="42" t="s">
        <v>37</v>
      </c>
      <c r="B13" s="42"/>
      <c r="C13" s="15">
        <v>9.8149999999999995</v>
      </c>
      <c r="D13" s="15">
        <v>82</v>
      </c>
      <c r="E13" s="16">
        <f t="shared" si="0"/>
        <v>804.82999999999993</v>
      </c>
      <c r="F13" s="11"/>
      <c r="G13" s="11"/>
      <c r="H13" s="11"/>
      <c r="I13" s="11"/>
    </row>
    <row r="14" spans="1:9" ht="15.75" x14ac:dyDescent="0.25">
      <c r="A14" s="42" t="s">
        <v>38</v>
      </c>
      <c r="B14" s="42"/>
      <c r="C14" s="15">
        <v>9.8149999999999995</v>
      </c>
      <c r="D14" s="15">
        <v>10175</v>
      </c>
      <c r="E14" s="16">
        <f t="shared" si="0"/>
        <v>99867.625</v>
      </c>
      <c r="F14" s="11"/>
      <c r="G14" s="11"/>
      <c r="H14" s="11"/>
      <c r="I14" s="11"/>
    </row>
    <row r="15" spans="1:9" ht="15.75" x14ac:dyDescent="0.25">
      <c r="A15" s="42" t="s">
        <v>45</v>
      </c>
      <c r="B15" s="42"/>
      <c r="C15" s="15">
        <v>9.8149999999999995</v>
      </c>
      <c r="D15" s="15">
        <v>2784</v>
      </c>
      <c r="E15" s="16">
        <f t="shared" si="0"/>
        <v>27324.959999999999</v>
      </c>
      <c r="F15" s="11"/>
      <c r="G15" s="11"/>
      <c r="H15" s="11"/>
      <c r="I15" s="11"/>
    </row>
    <row r="16" spans="1:9" ht="15.75" x14ac:dyDescent="0.25">
      <c r="A16" s="42" t="s">
        <v>28</v>
      </c>
      <c r="B16" s="42"/>
      <c r="C16" s="15">
        <v>9.8149999999999995</v>
      </c>
      <c r="D16" s="15">
        <v>2215</v>
      </c>
      <c r="E16" s="16">
        <f t="shared" si="0"/>
        <v>21740.224999999999</v>
      </c>
      <c r="F16" s="11"/>
      <c r="G16" s="11"/>
      <c r="H16" s="11"/>
      <c r="I16" s="11"/>
    </row>
    <row r="17" spans="1:9" ht="15.75" x14ac:dyDescent="0.25">
      <c r="A17" s="42" t="s">
        <v>47</v>
      </c>
      <c r="B17" s="42"/>
      <c r="C17" s="15">
        <v>9.8149999999999995</v>
      </c>
      <c r="D17" s="15">
        <v>655</v>
      </c>
      <c r="E17" s="16">
        <f t="shared" si="0"/>
        <v>6428.8249999999998</v>
      </c>
      <c r="F17" s="11"/>
      <c r="G17" s="11"/>
      <c r="H17" s="11"/>
      <c r="I17" s="11"/>
    </row>
    <row r="18" spans="1:9" ht="15.75" x14ac:dyDescent="0.25">
      <c r="A18" s="43"/>
      <c r="B18" s="43"/>
      <c r="C18" s="12"/>
      <c r="D18" s="12"/>
      <c r="E18" s="13"/>
      <c r="F18" s="11"/>
      <c r="G18" s="11"/>
      <c r="H18" s="11"/>
      <c r="I18" s="11"/>
    </row>
    <row r="19" spans="1:9" ht="15.75" x14ac:dyDescent="0.25">
      <c r="A19" s="44" t="s">
        <v>39</v>
      </c>
      <c r="B19" s="44"/>
      <c r="C19" s="12"/>
      <c r="D19" s="12"/>
      <c r="E19" s="13"/>
      <c r="F19" s="11"/>
      <c r="G19" s="11"/>
      <c r="H19" s="11"/>
      <c r="I19" s="11"/>
    </row>
    <row r="20" spans="1:9" ht="31.5" x14ac:dyDescent="0.25">
      <c r="A20" s="45" t="s">
        <v>32</v>
      </c>
      <c r="B20" s="45"/>
      <c r="C20" s="26" t="s">
        <v>40</v>
      </c>
      <c r="D20" s="15" t="s">
        <v>41</v>
      </c>
      <c r="E20" s="15" t="s">
        <v>42</v>
      </c>
      <c r="F20" s="17" t="s">
        <v>43</v>
      </c>
      <c r="G20" s="11"/>
      <c r="H20" s="11"/>
      <c r="I20" s="11"/>
    </row>
    <row r="21" spans="1:9" ht="27" customHeight="1" x14ac:dyDescent="0.25">
      <c r="A21" s="42" t="s">
        <v>35</v>
      </c>
      <c r="B21" s="42"/>
      <c r="C21" s="16">
        <f>E10</f>
        <v>598.71499999999992</v>
      </c>
      <c r="D21" s="19" t="s">
        <v>44</v>
      </c>
      <c r="E21" s="20">
        <f t="shared" ref="E21:E28" si="1">C21*1.157/157.1</f>
        <v>4.4093778166772752</v>
      </c>
      <c r="F21" s="21">
        <f t="shared" ref="F21:F28" si="2">E21/7</f>
        <v>0.62991111666818222</v>
      </c>
      <c r="G21" s="9"/>
      <c r="H21" s="9"/>
      <c r="I21" s="9"/>
    </row>
    <row r="22" spans="1:9" ht="15.75" x14ac:dyDescent="0.25">
      <c r="A22" s="42" t="s">
        <v>29</v>
      </c>
      <c r="B22" s="42"/>
      <c r="C22" s="16">
        <f>E11</f>
        <v>41419.299999999996</v>
      </c>
      <c r="D22" s="19" t="s">
        <v>44</v>
      </c>
      <c r="E22" s="21">
        <f>C22*1.157/157.1</f>
        <v>305.04220305537871</v>
      </c>
      <c r="F22" s="21">
        <f t="shared" si="2"/>
        <v>43.577457579339814</v>
      </c>
      <c r="G22" s="9"/>
      <c r="H22" s="9"/>
      <c r="I22" s="9"/>
    </row>
    <row r="23" spans="1:9" ht="15.6" customHeight="1" x14ac:dyDescent="0.25">
      <c r="A23" s="42" t="s">
        <v>46</v>
      </c>
      <c r="B23" s="42"/>
      <c r="C23" s="16">
        <f>E12</f>
        <v>461.30499999999995</v>
      </c>
      <c r="D23" s="19" t="s">
        <v>44</v>
      </c>
      <c r="E23" s="21">
        <f t="shared" si="1"/>
        <v>3.3973894653087204</v>
      </c>
      <c r="F23" s="21">
        <f t="shared" si="2"/>
        <v>0.48534135218696006</v>
      </c>
      <c r="G23" s="9"/>
      <c r="H23" s="9"/>
      <c r="I23" s="9"/>
    </row>
    <row r="24" spans="1:9" ht="15.75" x14ac:dyDescent="0.25">
      <c r="A24" s="42" t="s">
        <v>37</v>
      </c>
      <c r="B24" s="42"/>
      <c r="C24" s="16">
        <f>E13</f>
        <v>804.82999999999993</v>
      </c>
      <c r="D24" s="19" t="s">
        <v>44</v>
      </c>
      <c r="E24" s="21">
        <f t="shared" si="1"/>
        <v>5.9273603437301077</v>
      </c>
      <c r="F24" s="21">
        <f t="shared" si="2"/>
        <v>0.84676576339001541</v>
      </c>
      <c r="G24" s="9"/>
      <c r="H24" s="9"/>
      <c r="I24" s="9"/>
    </row>
    <row r="25" spans="1:9" ht="15.75" x14ac:dyDescent="0.25">
      <c r="A25" s="42" t="s">
        <v>38</v>
      </c>
      <c r="B25" s="42"/>
      <c r="C25" s="16">
        <f t="shared" ref="C25" si="3">E14</f>
        <v>99867.625</v>
      </c>
      <c r="D25" s="19" t="s">
        <v>44</v>
      </c>
      <c r="E25" s="21">
        <v>350</v>
      </c>
      <c r="F25" s="21">
        <f t="shared" si="2"/>
        <v>50</v>
      </c>
      <c r="G25" s="9"/>
      <c r="H25" s="9"/>
      <c r="I25" s="9"/>
    </row>
    <row r="26" spans="1:9" ht="15.6" customHeight="1" x14ac:dyDescent="0.25">
      <c r="A26" s="42" t="s">
        <v>45</v>
      </c>
      <c r="B26" s="42"/>
      <c r="C26" s="16">
        <f>E15</f>
        <v>27324.959999999999</v>
      </c>
      <c r="D26" s="19" t="s">
        <v>44</v>
      </c>
      <c r="E26" s="21">
        <v>201.9</v>
      </c>
      <c r="F26" s="21">
        <f t="shared" si="2"/>
        <v>28.842857142857145</v>
      </c>
      <c r="G26" s="9"/>
      <c r="H26" s="9"/>
      <c r="I26" s="9"/>
    </row>
    <row r="27" spans="1:9" ht="15.6" customHeight="1" x14ac:dyDescent="0.25">
      <c r="A27" s="42" t="s">
        <v>28</v>
      </c>
      <c r="B27" s="42"/>
      <c r="C27" s="16">
        <f>E16</f>
        <v>21740.224999999999</v>
      </c>
      <c r="D27" s="19" t="s">
        <v>44</v>
      </c>
      <c r="E27" s="21">
        <f t="shared" si="1"/>
        <v>160.11101416295352</v>
      </c>
      <c r="F27" s="21">
        <f t="shared" si="2"/>
        <v>22.873002023279074</v>
      </c>
      <c r="G27" s="9"/>
      <c r="H27" s="9"/>
      <c r="I27" s="9"/>
    </row>
    <row r="28" spans="1:9" ht="15.75" x14ac:dyDescent="0.25">
      <c r="A28" s="42" t="s">
        <v>47</v>
      </c>
      <c r="B28" s="42"/>
      <c r="C28" s="16">
        <f>E17</f>
        <v>6428.8249999999998</v>
      </c>
      <c r="D28" s="19" t="s">
        <v>44</v>
      </c>
      <c r="E28" s="21">
        <f t="shared" si="1"/>
        <v>47.346597867600259</v>
      </c>
      <c r="F28" s="21">
        <f t="shared" si="2"/>
        <v>6.7637996953714659</v>
      </c>
      <c r="G28" s="9"/>
      <c r="H28" s="9"/>
      <c r="I28" s="9"/>
    </row>
    <row r="29" spans="1:9" ht="15.75" x14ac:dyDescent="0.25">
      <c r="A29" s="9"/>
      <c r="B29" s="9"/>
      <c r="C29" s="27"/>
      <c r="D29" s="9"/>
      <c r="E29" s="18"/>
      <c r="F29" s="9"/>
      <c r="G29" s="9"/>
      <c r="H29" s="9"/>
      <c r="I29" s="9"/>
    </row>
  </sheetData>
  <mergeCells count="21"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  <mergeCell ref="A19:B19"/>
    <mergeCell ref="A1:H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</vt:lpstr>
      <vt:lpstr>гкал</vt:lpstr>
      <vt:lpstr>правильный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2019-12-30T11:36:41Z</dcterms:modified>
</cp:coreProperties>
</file>